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98E76126-187D-4BFD-8A1C-2B6E724BC0E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09" r:id="rId2"/>
    <sheet name="05-2025 " sheetId="107" r:id="rId3"/>
    <sheet name="04-2025" sheetId="108" r:id="rId4"/>
    <sheet name="03-2025" sheetId="105" r:id="rId5"/>
    <sheet name="02-2025" sheetId="104" r:id="rId6"/>
    <sheet name="01-2025" sheetId="103" r:id="rId7"/>
    <sheet name="12-2024" sheetId="102" r:id="rId8"/>
    <sheet name="11-2024" sheetId="101" r:id="rId9"/>
    <sheet name="10-2024" sheetId="100" r:id="rId10"/>
    <sheet name="09-2024" sheetId="99" r:id="rId11"/>
    <sheet name="08-2024 " sheetId="98" r:id="rId12"/>
    <sheet name="07-2024" sheetId="97" r:id="rId13"/>
    <sheet name="06-2024" sheetId="96" r:id="rId14"/>
    <sheet name="05-2024" sheetId="95" r:id="rId15"/>
    <sheet name="04-2024" sheetId="94" r:id="rId16"/>
    <sheet name="03-2024" sheetId="93" r:id="rId17"/>
    <sheet name="02-2024" sheetId="92" r:id="rId18"/>
    <sheet name="01-2024" sheetId="91" r:id="rId19"/>
    <sheet name="12-2023" sheetId="90" r:id="rId20"/>
    <sheet name="11-2023" sheetId="89" r:id="rId21"/>
    <sheet name="10-2023" sheetId="88" r:id="rId22"/>
    <sheet name="09-2023" sheetId="87" r:id="rId23"/>
    <sheet name="08-2023" sheetId="86" r:id="rId24"/>
    <sheet name="07-2023" sheetId="85" r:id="rId25"/>
  </sheets>
  <externalReferences>
    <externalReference r:id="rId26"/>
    <externalReference r:id="rId27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09" l="1"/>
  <c r="C48" i="109"/>
  <c r="C47" i="109"/>
  <c r="C46" i="109"/>
  <c r="C42" i="109"/>
  <c r="C41" i="109"/>
  <c r="C40" i="109"/>
  <c r="G52" i="108" l="1"/>
  <c r="G48" i="108"/>
  <c r="G47" i="108"/>
  <c r="G46" i="108"/>
  <c r="G42" i="108"/>
  <c r="G41" i="108"/>
  <c r="G40" i="108"/>
  <c r="F52" i="101" l="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<sst xmlns="http://schemas.openxmlformats.org/spreadsheetml/2006/main" count="1471" uniqueCount="209">
  <si>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</si>
  <si>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</si>
  <si>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</si>
  <si>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</si>
  <si>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</si>
  <si>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</si>
  <si>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</si>
  <si>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</si>
  <si>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</si>
  <si>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</si>
  <si>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</si>
  <si>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</si>
  <si>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</si>
  <si>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</si>
  <si>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</si>
  <si>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</si>
  <si>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</si>
  <si>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</si>
  <si>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</si>
  <si>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</si>
  <si>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</si>
  <si>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</si>
  <si>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</si>
  <si>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</si>
  <si>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</si>
  <si>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</si>
  <si>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</si>
  <si>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</si>
  <si>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</si>
  <si>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</si>
  <si>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</si>
  <si>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</si>
  <si>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</si>
  <si>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</si>
  <si>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</si>
  <si>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</si>
  <si>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</si>
  <si>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</si>
  <si>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</si>
  <si>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</si>
  <si>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</si>
  <si>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</si>
  <si>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</si>
  <si>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</si>
  <si>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</si>
  <si>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</si>
  <si>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</si>
  <si>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</si>
  <si>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</si>
  <si>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</si>
  <si>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</si>
  <si>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</si>
  <si>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</si>
  <si>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</si>
  <si>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</si>
  <si>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</si>
  <si>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</si>
  <si>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</si>
  <si>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</si>
  <si>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</si>
  <si>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</si>
  <si>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</si>
  <si>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</si>
  <si>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</si>
  <si>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</si>
  <si>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</si>
  <si>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</si>
  <si>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</si>
  <si>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</si>
  <si>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</si>
  <si>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</si>
  <si>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</si>
  <si>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</si>
  <si>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</si>
  <si>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</si>
  <si>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</si>
  <si>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</si>
  <si>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</si>
  <si>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</si>
  <si>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</si>
  <si>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</si>
  <si>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</si>
  <si>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</si>
  <si>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</si>
  <si>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</si>
  <si>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</si>
  <si>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</si>
  <si>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</si>
  <si>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</si>
  <si>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</si>
  <si>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</si>
  <si>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</si>
  <si>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</si>
  <si>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</si>
  <si>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</si>
  <si>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</si>
  <si>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</si>
  <si>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</si>
  <si>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</si>
  <si>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</si>
  <si>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</si>
  <si>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</si>
  <si>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</si>
  <si>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</si>
  <si>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</si>
  <si>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</si>
  <si>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</si>
  <si>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</si>
  <si>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</si>
  <si>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</si>
  <si>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</si>
  <si>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</si>
  <si>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</si>
  <si>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</si>
  <si>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</si>
  <si>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</si>
  <si>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</si>
  <si>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</si>
  <si>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</si>
  <si>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</si>
  <si>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</si>
  <si>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</si>
  <si>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</si>
  <si>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</si>
  <si>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</si>
  <si>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</si>
  <si>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</si>
  <si>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</si>
  <si>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</si>
  <si>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</si>
  <si>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</si>
  <si>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</si>
  <si>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</si>
  <si>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</si>
  <si>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</si>
  <si>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</si>
  <si>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</si>
  <si>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</si>
  <si>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</si>
  <si>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</si>
  <si>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</si>
  <si>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</si>
  <si>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</si>
  <si>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</si>
  <si>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</si>
  <si>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</si>
  <si>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</si>
  <si>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</si>
  <si>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</si>
  <si>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</si>
  <si>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</si>
  <si>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</si>
  <si>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</si>
  <si>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</si>
  <si>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</si>
  <si>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</si>
  <si>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</si>
  <si>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</si>
  <si>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</si>
  <si>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</si>
  <si>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</si>
  <si>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</si>
  <si>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</si>
  <si>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</si>
  <si>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</si>
  <si>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</si>
  <si>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</si>
  <si>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</si>
  <si>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</si>
  <si>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</si>
  <si>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</si>
  <si>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</si>
  <si>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</si>
  <si>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</si>
  <si>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</si>
  <si>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</si>
  <si>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</si>
  <si>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</si>
  <si>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</si>
  <si>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</si>
  <si>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</si>
  <si>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</si>
  <si>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</si>
  <si>
    <t>04.02.-10.02.</t>
  </si>
  <si>
    <t>11.02.-17.02.</t>
  </si>
  <si>
    <t>18.02.-24.02.</t>
  </si>
  <si>
    <t>25.02.-03.03.</t>
  </si>
  <si>
    <t>ožujak 2025.</t>
  </si>
  <si>
    <t>04.03.-10.03.</t>
  </si>
  <si>
    <t>11.03.-17.03.</t>
  </si>
  <si>
    <t>18.03.-24.03.</t>
  </si>
  <si>
    <t>25.03.-31.03.</t>
  </si>
  <si>
    <t>veljača 2025.</t>
  </si>
  <si>
    <t>travanj 2025.</t>
  </si>
  <si>
    <t>01.04.-07.04.</t>
  </si>
  <si>
    <t>08.04.-14.04.</t>
  </si>
  <si>
    <t>15.04.-21.04.</t>
  </si>
  <si>
    <t>22.04.-28.04.</t>
  </si>
  <si>
    <t>29.04.-05.05.</t>
  </si>
  <si>
    <t>svibanj 2025.</t>
  </si>
  <si>
    <t>13.05.-20.5.</t>
  </si>
  <si>
    <t>06.05.-13.05.</t>
  </si>
  <si>
    <t>20.05.-26.5.</t>
  </si>
  <si>
    <t>27.05.-02.6.</t>
  </si>
  <si>
    <t>Lipanj 2025. godine</t>
  </si>
  <si>
    <t>03.06.-09.06.</t>
  </si>
  <si>
    <t>10.06.-16.06.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</si>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</sst>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vertical="center"/>
    </xf>
    <xf numFmtId="166" fontId="0" fillId="0" borderId="4" xfId="0" applyNumberFormat="1" applyBorder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61249" name="Object 1" hidden="1">
              <a:extLst>
                <a:ext uri="{63B3BB69-23CF-44E3-9099-C40C66FF867C}">
                  <a14:compatExt spid="_x0000_s1461249"/>
                </a:ext>
                <a:ext uri="{FF2B5EF4-FFF2-40B4-BE49-F238E27FC236}">
                  <a16:creationId xmlns:a16="http://schemas.microsoft.com/office/drawing/2014/main" id="{00000000-0008-0000-0100-0000014C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7697" name="Object 1" hidden="1">
              <a:extLst>
                <a:ext uri="{63B3BB69-23CF-44E3-9099-C40C66FF867C}">
                  <a14:compatExt spid="_x0000_s1437697"/>
                </a:ext>
                <a:ext uri="{FF2B5EF4-FFF2-40B4-BE49-F238E27FC236}">
                  <a16:creationId xmlns:a16="http://schemas.microsoft.com/office/drawing/2014/main" id="{00000000-0008-0000-0200-000001F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8721" name="Object 1" hidden="1">
              <a:extLst>
                <a:ext uri="{63B3BB69-23CF-44E3-9099-C40C66FF867C}">
                  <a14:compatExt spid="_x0000_s1438721"/>
                </a:ext>
                <a:ext uri="{FF2B5EF4-FFF2-40B4-BE49-F238E27FC236}">
                  <a16:creationId xmlns:a16="http://schemas.microsoft.com/office/drawing/2014/main" id="{00000000-0008-0000-0300-000001F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2641" name="Object 1" hidden="1">
              <a:extLst>
                <a:ext uri="{63B3BB69-23CF-44E3-9099-C40C66FF867C}">
                  <a14:compatExt spid="_x0000_s1392641"/>
                </a:ext>
                <a:ext uri="{FF2B5EF4-FFF2-40B4-BE49-F238E27FC236}">
                  <a16:creationId xmlns:a16="http://schemas.microsoft.com/office/drawing/2014/main" id="{00000000-0008-0000-0400-0000014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2161" name="Object 1" hidden="1">
              <a:extLst>
                <a:ext uri="{63B3BB69-23CF-44E3-9099-C40C66FF867C}">
                  <a14:compatExt spid="_x0000_s1372161"/>
                </a:ext>
                <a:ext uri="{FF2B5EF4-FFF2-40B4-BE49-F238E27FC236}">
                  <a16:creationId xmlns:a16="http://schemas.microsoft.com/office/drawing/2014/main" id="{00000000-0008-0000-0500-000001F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6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7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8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9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A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B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C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D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E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F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10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11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12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13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14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5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6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7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8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vesic\AppData\Local\Microsoft\Windows\INetCache\Content.Outlook\DJH26LTP\Cijene%20goriva%20v29_04_2025-11-2023.xlsx" TargetMode="External"/><Relationship Id="rId1" Type="http://schemas.openxmlformats.org/officeDocument/2006/relationships/externalLinkPath" Target="file:///\\usjn-srv12\zajednicki\Users\aivesic\AppData\Local\Microsoft\Windows\INetCache\Content.Outlook\DJH26LTP\Cijene%20goriva%20v29_04_2025-1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file:///\\usjn-srv12\zajednicki\Users\avlahovic\Downloads\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4-2025"/>
      <sheetName val="03-2025"/>
      <sheetName val="02-2025"/>
      <sheetName val="01-2025"/>
      <sheetName val="12-2024"/>
      <sheetName val="11-2024"/>
      <sheetName val="10-2024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15">
          <cell r="L15">
            <v>1.0202100000000001</v>
          </cell>
        </row>
        <row r="16">
          <cell r="L16">
            <v>1.07721</v>
          </cell>
        </row>
        <row r="17">
          <cell r="L17">
            <v>0.92952999999999997</v>
          </cell>
        </row>
        <row r="18">
          <cell r="L18">
            <v>1.07321</v>
          </cell>
        </row>
        <row r="19">
          <cell r="L19">
            <v>1.07721</v>
          </cell>
        </row>
        <row r="20">
          <cell r="L20">
            <v>0.98753000000000002</v>
          </cell>
        </row>
        <row r="21">
          <cell r="L21">
            <v>0.56640000000000001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L18" sqref="L18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19" t="s">
        <v>39</v>
      </c>
      <c r="L1" s="19" t="s">
        <v>38</v>
      </c>
    </row>
    <row r="2" spans="1:23" s="19" customFormat="1" ht="58.2" thickBot="1" x14ac:dyDescent="0.35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" thickBot="1" x14ac:dyDescent="0.35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" thickBot="1" x14ac:dyDescent="0.35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" thickBot="1" x14ac:dyDescent="0.35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" thickBot="1" x14ac:dyDescent="0.35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" thickBot="1" x14ac:dyDescent="0.35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" thickBot="1" x14ac:dyDescent="0.35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" thickBot="1" x14ac:dyDescent="0.35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" thickBot="1" x14ac:dyDescent="0.35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" thickBot="1" x14ac:dyDescent="0.35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" thickBot="1" x14ac:dyDescent="0.35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" thickBot="1" x14ac:dyDescent="0.35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" thickBot="1" x14ac:dyDescent="0.35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0.9692099999999999</v>
      </c>
      <c r="L15" s="58">
        <v>1.02921</v>
      </c>
      <c r="M15" s="24">
        <f>L15-H15-E15</f>
        <v>0.45690999999999998</v>
      </c>
    </row>
    <row r="16" spans="1:23" ht="15" thickBot="1" x14ac:dyDescent="0.35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0.9692099999999999</v>
      </c>
      <c r="L16" s="58">
        <v>1.0862099999999999</v>
      </c>
      <c r="M16" s="24">
        <f>L16-H16-E16</f>
        <v>0.45690999999999993</v>
      </c>
    </row>
    <row r="17" spans="1:20" ht="15" thickBot="1" x14ac:dyDescent="0.35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0.86412999999999995</v>
      </c>
      <c r="L17" s="58">
        <v>0.92113</v>
      </c>
      <c r="M17" s="24">
        <f t="shared" si="1"/>
        <v>0.45802999999999999</v>
      </c>
    </row>
    <row r="18" spans="1:20" ht="15" thickBot="1" x14ac:dyDescent="0.35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0.9692099999999999</v>
      </c>
      <c r="L18" s="58">
        <v>1.0822099999999999</v>
      </c>
      <c r="M18" s="24">
        <f>L18-H18-E18</f>
        <v>0.45690999999999993</v>
      </c>
    </row>
    <row r="19" spans="1:20" ht="15" thickBot="1" x14ac:dyDescent="0.35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0.9692099999999999</v>
      </c>
      <c r="L19" s="58">
        <v>1.0862099999999999</v>
      </c>
      <c r="M19" s="24">
        <f>L19-H19-E19</f>
        <v>0.45690999999999993</v>
      </c>
    </row>
    <row r="20" spans="1:20" ht="15" thickBot="1" x14ac:dyDescent="0.35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0.86412999999999995</v>
      </c>
      <c r="L20" s="58">
        <v>0.97912999999999994</v>
      </c>
      <c r="M20" s="24">
        <f t="shared" si="1"/>
        <v>0.45802999999999994</v>
      </c>
    </row>
    <row r="21" spans="1:20" ht="15" thickBot="1" x14ac:dyDescent="0.35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0.45800000000000007</v>
      </c>
      <c r="L21" s="20">
        <v>0.55800000000000005</v>
      </c>
      <c r="M21" s="24">
        <f t="shared" si="1"/>
        <v>0.45800000000000007</v>
      </c>
    </row>
    <row r="22" spans="1:20" x14ac:dyDescent="0.3">
      <c r="P22" t="s">
        <v>53</v>
      </c>
      <c r="R22" t="s">
        <v>54</v>
      </c>
    </row>
    <row r="23" spans="1:20" x14ac:dyDescent="0.3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0.93203199999999986</v>
      </c>
      <c r="L23">
        <f>AVERAGE(L9,L11,L14,L17,L20)</f>
        <v>1.0099519999999997</v>
      </c>
      <c r="M23" s="28">
        <f>AVERAGE(M9,M11,M14,M17,M20)</f>
        <v>0.52593199999999996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3">
      <c r="J24" t="s">
        <v>41</v>
      </c>
      <c r="K24">
        <f>AVERAGE(K13,K16,K19)</f>
        <v>1.0214399999999999</v>
      </c>
      <c r="L24">
        <f>AVERAGE(L13,L16,L19)</f>
        <v>1.1837733333333333</v>
      </c>
      <c r="M24" s="28">
        <f>AVERAGE(M13,M15,M18)</f>
        <v>0.50914000000000004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3">
      <c r="J25" t="s">
        <v>19</v>
      </c>
      <c r="K25">
        <f>AVERAGE(K8,K10,K12,K15,K18)</f>
        <v>1.0266839999999999</v>
      </c>
      <c r="L25">
        <f>AVERAGE(L8,L10,L12,L15,L18)</f>
        <v>1.122204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3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" thickBot="1" x14ac:dyDescent="0.35">
      <c r="J27" t="s">
        <v>42</v>
      </c>
      <c r="K27">
        <f>AVERAGE(K4,K21)</f>
        <v>0.50160000000000005</v>
      </c>
      <c r="L27">
        <f>AVERAGE(L4,L21)</f>
        <v>0.61160000000000003</v>
      </c>
      <c r="M27" s="28">
        <f>AVERAGE(M4,M21)</f>
        <v>0.50160000000000005</v>
      </c>
      <c r="O27" s="28" t="e">
        <f>AVERAGE(O4,O21)</f>
        <v>#DIV/0!</v>
      </c>
      <c r="P27">
        <v>5.3100000000000001E-2</v>
      </c>
      <c r="Q27" t="s">
        <v>55</v>
      </c>
    </row>
    <row r="28" spans="1:20" ht="15" thickBot="1" x14ac:dyDescent="0.35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3">
      <c r="C30" t="s">
        <v>43</v>
      </c>
    </row>
    <row r="31" spans="1:20" x14ac:dyDescent="0.3">
      <c r="C31" t="s">
        <v>44</v>
      </c>
    </row>
    <row r="32" spans="1:20" x14ac:dyDescent="0.3">
      <c r="C32" t="s">
        <v>45</v>
      </c>
    </row>
    <row r="33" spans="3:9" x14ac:dyDescent="0.3">
      <c r="C33" t="s">
        <v>46</v>
      </c>
    </row>
    <row r="34" spans="3:9" x14ac:dyDescent="0.3">
      <c r="C34" t="s">
        <v>47</v>
      </c>
    </row>
    <row r="35" spans="3:9" x14ac:dyDescent="0.3">
      <c r="C35" t="s">
        <v>48</v>
      </c>
    </row>
    <row r="36" spans="3:9" x14ac:dyDescent="0.3">
      <c r="C36" t="s">
        <v>49</v>
      </c>
    </row>
    <row r="37" spans="3:9" x14ac:dyDescent="0.3">
      <c r="C37" t="s">
        <v>50</v>
      </c>
    </row>
    <row r="38" spans="3:9" x14ac:dyDescent="0.3">
      <c r="C38" t="s">
        <v>51</v>
      </c>
    </row>
    <row r="39" spans="3:9" x14ac:dyDescent="0.3">
      <c r="C39" t="s">
        <v>52</v>
      </c>
    </row>
    <row r="41" spans="3:9" ht="15" thickBot="1" x14ac:dyDescent="0.35"/>
    <row r="42" spans="3:9" ht="58.2" thickBot="1" x14ac:dyDescent="0.35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" thickBot="1" x14ac:dyDescent="0.35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" thickBot="1" x14ac:dyDescent="0.35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" thickBot="1" x14ac:dyDescent="0.35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" thickBot="1" x14ac:dyDescent="0.35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" thickBot="1" x14ac:dyDescent="0.35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" thickBot="1" x14ac:dyDescent="0.35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" thickBot="1" x14ac:dyDescent="0.35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" thickBot="1" x14ac:dyDescent="0.35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" thickBot="1" x14ac:dyDescent="0.35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" thickBot="1" x14ac:dyDescent="0.35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" thickBot="1" x14ac:dyDescent="0.35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" thickBot="1" x14ac:dyDescent="0.35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" thickBot="1" x14ac:dyDescent="0.35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" thickBot="1" x14ac:dyDescent="0.35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" thickBot="1" x14ac:dyDescent="0.35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" thickBot="1" x14ac:dyDescent="0.35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" thickBot="1" x14ac:dyDescent="0.35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" thickBot="1" x14ac:dyDescent="0.35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66B4-870B-47DA-B71C-DCD6F47B4A88}">
  <dimension ref="A1:F52"/>
  <sheetViews>
    <sheetView tabSelected="1" workbookViewId="0">
      <selection activeCell="I42" sqref="I42"/>
    </sheetView>
  </sheetViews>
  <sheetFormatPr defaultRowHeight="14.4" x14ac:dyDescent="0.3"/>
  <cols>
    <col min="1" max="1" width="10" customWidth="1"/>
    <col min="2" max="2" width="42.44140625" customWidth="1"/>
    <col min="3" max="3" width="24" customWidth="1"/>
    <col min="4" max="4" width="18.5546875" customWidth="1"/>
    <col min="5" max="5" width="10.88671875" bestFit="1" customWidth="1"/>
    <col min="6" max="6" width="11.88671875" bestFit="1" customWidth="1"/>
  </cols>
  <sheetData>
    <row r="1" spans="1:6" ht="27.6" x14ac:dyDescent="0.3">
      <c r="A1" s="66"/>
      <c r="B1" s="63" t="s">
        <v>0</v>
      </c>
    </row>
    <row r="2" spans="1:6" x14ac:dyDescent="0.3">
      <c r="A2" s="66"/>
      <c r="B2" s="63" t="s">
        <v>82</v>
      </c>
    </row>
    <row r="3" spans="1:6" x14ac:dyDescent="0.3">
      <c r="A3" s="2"/>
      <c r="B3" s="3"/>
    </row>
    <row r="4" spans="1:6" x14ac:dyDescent="0.3">
      <c r="A4" s="67" t="s">
        <v>204</v>
      </c>
      <c r="B4" s="68"/>
      <c r="C4" s="8" t="s">
        <v>205</v>
      </c>
      <c r="D4" s="8" t="s">
        <v>206</v>
      </c>
      <c r="E4" s="44" t="s">
        <v>207</v>
      </c>
      <c r="F4" s="8" t="s">
        <v>208</v>
      </c>
    </row>
    <row r="5" spans="1:6" ht="15" hidden="1" customHeight="1" x14ac:dyDescent="0.3">
      <c r="F5" s="42"/>
    </row>
    <row r="6" spans="1:6" ht="15" hidden="1" customHeight="1" x14ac:dyDescent="0.3">
      <c r="A6" s="22" t="s">
        <v>83</v>
      </c>
      <c r="B6" s="22"/>
      <c r="C6" s="22"/>
      <c r="D6" s="22"/>
      <c r="E6" s="22"/>
      <c r="F6" s="47"/>
    </row>
    <row r="7" spans="1:6" ht="15" hidden="1" customHeight="1" x14ac:dyDescent="0.3">
      <c r="F7" s="42"/>
    </row>
    <row r="8" spans="1:6" ht="15" hidden="1" customHeight="1" x14ac:dyDescent="0.3">
      <c r="A8" s="6" t="s">
        <v>1</v>
      </c>
      <c r="B8" s="7" t="s">
        <v>66</v>
      </c>
      <c r="C8" s="42"/>
      <c r="D8" s="42"/>
      <c r="E8" s="45"/>
      <c r="F8" s="42"/>
    </row>
    <row r="9" spans="1:6" ht="15" hidden="1" customHeight="1" x14ac:dyDescent="0.3">
      <c r="C9" s="34"/>
      <c r="D9" s="34"/>
      <c r="E9" s="34"/>
      <c r="F9" s="48"/>
    </row>
    <row r="10" spans="1:6" x14ac:dyDescent="0.3">
      <c r="A10" s="22" t="s">
        <v>83</v>
      </c>
      <c r="B10" s="22"/>
      <c r="C10" s="35"/>
      <c r="D10" s="35"/>
      <c r="E10" s="35"/>
      <c r="F10" s="49"/>
    </row>
    <row r="11" spans="1:6" x14ac:dyDescent="0.3">
      <c r="C11" s="34"/>
      <c r="D11" s="34"/>
      <c r="E11" s="34"/>
      <c r="F11" s="48"/>
    </row>
    <row r="12" spans="1:6" x14ac:dyDescent="0.3">
      <c r="A12" s="6" t="s">
        <v>1</v>
      </c>
      <c r="B12" s="7" t="s">
        <v>66</v>
      </c>
      <c r="C12" s="50" t="s">
        <v>175</v>
      </c>
      <c r="D12" s="50"/>
      <c r="E12" s="43"/>
      <c r="F12" s="50"/>
    </row>
    <row r="13" spans="1:6" ht="15" hidden="1" customHeight="1" x14ac:dyDescent="0.3">
      <c r="A13" s="4"/>
      <c r="B13" s="5"/>
      <c r="C13" s="50"/>
      <c r="D13" s="50"/>
      <c r="E13" s="43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64"/>
      <c r="F14" s="49"/>
    </row>
    <row r="15" spans="1:6" ht="15" hidden="1" customHeight="1" x14ac:dyDescent="0.3">
      <c r="C15" s="48"/>
      <c r="D15" s="48"/>
      <c r="E15" s="65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46"/>
      <c r="F16" s="33"/>
    </row>
    <row r="17" spans="1:6" ht="15" hidden="1" customHeight="1" x14ac:dyDescent="0.3">
      <c r="C17" s="48"/>
      <c r="D17" s="48"/>
      <c r="E17" s="65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64"/>
      <c r="F18" s="49"/>
    </row>
    <row r="19" spans="1:6" ht="15" hidden="1" customHeight="1" x14ac:dyDescent="0.3">
      <c r="C19" s="48"/>
      <c r="D19" s="48"/>
      <c r="E19" s="65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46"/>
      <c r="F20" s="33"/>
    </row>
    <row r="21" spans="1:6" ht="15" hidden="1" customHeight="1" x14ac:dyDescent="0.3">
      <c r="C21" s="48"/>
      <c r="D21" s="48"/>
      <c r="E21" s="65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64"/>
      <c r="F22" s="49"/>
    </row>
    <row r="23" spans="1:6" ht="15" hidden="1" customHeight="1" x14ac:dyDescent="0.3">
      <c r="C23" s="48"/>
      <c r="D23" s="48"/>
      <c r="E23" s="65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46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46"/>
      <c r="F25" s="33"/>
    </row>
    <row r="26" spans="1:6" ht="15" hidden="1" customHeight="1" x14ac:dyDescent="0.3">
      <c r="C26" s="48"/>
      <c r="D26" s="48"/>
      <c r="E26" s="65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64"/>
      <c r="F27" s="49"/>
    </row>
    <row r="28" spans="1:6" ht="15" hidden="1" customHeight="1" x14ac:dyDescent="0.3">
      <c r="C28" s="48"/>
      <c r="D28" s="48"/>
      <c r="E28" s="65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46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46"/>
      <c r="F30" s="33"/>
    </row>
    <row r="31" spans="1:6" ht="15" hidden="1" customHeight="1" x14ac:dyDescent="0.3">
      <c r="C31" s="48"/>
      <c r="D31" s="48"/>
      <c r="E31" s="65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64"/>
      <c r="F32" s="49"/>
    </row>
    <row r="33" spans="1:6" ht="15" hidden="1" customHeight="1" x14ac:dyDescent="0.3">
      <c r="C33" s="48"/>
      <c r="D33" s="48"/>
      <c r="E33" s="65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46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46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46"/>
      <c r="F36" s="33"/>
    </row>
    <row r="37" spans="1:6" x14ac:dyDescent="0.3">
      <c r="C37" s="48"/>
      <c r="D37" s="48"/>
      <c r="E37" s="65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f>List1!$L$15</f>
        <v>1.02921</v>
      </c>
      <c r="D40" s="50"/>
      <c r="E40" s="50"/>
      <c r="F40" s="50"/>
    </row>
    <row r="41" spans="1:6" x14ac:dyDescent="0.3">
      <c r="A41" s="6" t="s">
        <v>5</v>
      </c>
      <c r="B41" s="7" t="s">
        <v>70</v>
      </c>
      <c r="C41" s="50">
        <f>List1!$L$16</f>
        <v>1.0862099999999999</v>
      </c>
      <c r="D41" s="50"/>
      <c r="E41" s="50"/>
      <c r="F41" s="50"/>
    </row>
    <row r="42" spans="1:6" x14ac:dyDescent="0.3">
      <c r="A42" s="6" t="s">
        <v>8</v>
      </c>
      <c r="B42" s="7" t="s">
        <v>69</v>
      </c>
      <c r="C42" s="50">
        <f>List1!$L$17</f>
        <v>0.92113</v>
      </c>
      <c r="D42" s="50"/>
      <c r="E42" s="50"/>
      <c r="F42" s="50"/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f>List1!$L$18</f>
        <v>1.0822099999999999</v>
      </c>
      <c r="D46" s="50"/>
      <c r="E46" s="50"/>
      <c r="F46" s="50"/>
    </row>
    <row r="47" spans="1:6" x14ac:dyDescent="0.3">
      <c r="A47" s="6" t="s">
        <v>5</v>
      </c>
      <c r="B47" s="7" t="s">
        <v>70</v>
      </c>
      <c r="C47" s="50">
        <f>List1!$L$19</f>
        <v>1.0862099999999999</v>
      </c>
      <c r="D47" s="50"/>
      <c r="E47" s="50"/>
      <c r="F47" s="50"/>
    </row>
    <row r="48" spans="1:6" x14ac:dyDescent="0.3">
      <c r="A48" s="6" t="s">
        <v>8</v>
      </c>
      <c r="B48" s="7" t="s">
        <v>69</v>
      </c>
      <c r="C48" s="50">
        <f>List1!$L$20</f>
        <v>0.97912999999999994</v>
      </c>
      <c r="D48" s="50"/>
      <c r="E48" s="50"/>
      <c r="F48" s="50"/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f>List1!$L$21</f>
        <v>0.55800000000000005</v>
      </c>
      <c r="D52" s="50"/>
      <c r="E52" s="50"/>
      <c r="F52" s="50"/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61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612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AFD2-4247-4261-A8D6-2105FB5D5E80}">
  <dimension ref="A1:F52"/>
  <sheetViews>
    <sheetView workbookViewId="0">
      <selection activeCell="I39" sqref="I39"/>
    </sheetView>
  </sheetViews>
  <sheetFormatPr defaultRowHeight="14.4" x14ac:dyDescent="0.3"/>
  <cols>
    <col min="1" max="1" width="10" customWidth="1"/>
    <col min="2" max="2" width="42.44140625" customWidth="1"/>
    <col min="3" max="3" width="24" customWidth="1"/>
    <col min="4" max="4" width="18.33203125" customWidth="1"/>
    <col min="5" max="6" width="10.88671875" bestFit="1" customWidth="1"/>
  </cols>
  <sheetData>
    <row r="1" spans="1:6" ht="27.6" x14ac:dyDescent="0.3">
      <c r="A1" s="66"/>
      <c r="B1" s="63" t="s">
        <v>0</v>
      </c>
    </row>
    <row r="2" spans="1:6" x14ac:dyDescent="0.3">
      <c r="A2" s="66"/>
      <c r="B2" s="63" t="s">
        <v>82</v>
      </c>
    </row>
    <row r="3" spans="1:6" x14ac:dyDescent="0.3">
      <c r="A3" s="2"/>
      <c r="B3" s="3"/>
    </row>
    <row r="4" spans="1:6" x14ac:dyDescent="0.3">
      <c r="A4" s="67" t="s">
        <v>199</v>
      </c>
      <c r="B4" s="68"/>
      <c r="C4" s="8" t="s">
        <v>201</v>
      </c>
      <c r="D4" s="8" t="s">
        <v>200</v>
      </c>
      <c r="E4" s="8" t="s">
        <v>202</v>
      </c>
      <c r="F4" s="8" t="s">
        <v>203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2"/>
    </row>
    <row r="7" spans="1:6" ht="15" hidden="1" customHeight="1" x14ac:dyDescent="0.3"/>
    <row r="8" spans="1:6" ht="15" hidden="1" customHeight="1" x14ac:dyDescent="0.3">
      <c r="A8" s="6" t="s">
        <v>1</v>
      </c>
      <c r="B8" s="7" t="s">
        <v>66</v>
      </c>
      <c r="C8" s="42"/>
      <c r="D8" s="42"/>
      <c r="E8" s="42"/>
      <c r="F8" s="42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1.01081</v>
      </c>
      <c r="D40" s="50">
        <v>1.0179100000000001</v>
      </c>
      <c r="E40" s="50">
        <v>1.04251</v>
      </c>
      <c r="F40" s="50">
        <v>1.0400100000000001</v>
      </c>
    </row>
    <row r="41" spans="1:6" x14ac:dyDescent="0.3">
      <c r="A41" s="6" t="s">
        <v>5</v>
      </c>
      <c r="B41" s="7" t="s">
        <v>70</v>
      </c>
      <c r="C41" s="50">
        <v>1.0678099999999999</v>
      </c>
      <c r="D41" s="50">
        <v>1.07491</v>
      </c>
      <c r="E41" s="50">
        <v>1.09951</v>
      </c>
      <c r="F41" s="50">
        <v>1.09701</v>
      </c>
    </row>
    <row r="42" spans="1:6" x14ac:dyDescent="0.3">
      <c r="A42" s="6" t="s">
        <v>8</v>
      </c>
      <c r="B42" s="7" t="s">
        <v>69</v>
      </c>
      <c r="C42" s="50">
        <v>0.91693000000000002</v>
      </c>
      <c r="D42" s="50">
        <v>0.91222999999999999</v>
      </c>
      <c r="E42" s="50">
        <v>0.94203000000000003</v>
      </c>
      <c r="F42" s="50">
        <v>0.92893000000000003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1.0638099999999999</v>
      </c>
      <c r="D46" s="50">
        <v>1.07091</v>
      </c>
      <c r="E46" s="50">
        <v>1.09551</v>
      </c>
      <c r="F46" s="50">
        <v>1.09301</v>
      </c>
    </row>
    <row r="47" spans="1:6" x14ac:dyDescent="0.3">
      <c r="A47" s="6" t="s">
        <v>5</v>
      </c>
      <c r="B47" s="7" t="s">
        <v>70</v>
      </c>
      <c r="C47" s="50">
        <v>1.0678099999999999</v>
      </c>
      <c r="D47" s="50">
        <v>1.07491</v>
      </c>
      <c r="E47" s="50">
        <v>1.09951</v>
      </c>
      <c r="F47" s="50">
        <v>1.09701</v>
      </c>
    </row>
    <row r="48" spans="1:6" x14ac:dyDescent="0.3">
      <c r="A48" s="6" t="s">
        <v>8</v>
      </c>
      <c r="B48" s="7" t="s">
        <v>69</v>
      </c>
      <c r="C48" s="50">
        <v>0.97492999999999996</v>
      </c>
      <c r="D48" s="50">
        <v>0.97023000000000004</v>
      </c>
      <c r="E48" s="50">
        <v>1.00003</v>
      </c>
      <c r="F48" s="50">
        <v>0.98692999999999997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0.55379999999999996</v>
      </c>
      <c r="D52" s="50">
        <v>0.54910000000000003</v>
      </c>
      <c r="E52" s="50">
        <v>0.57889999999999997</v>
      </c>
      <c r="F52" s="50">
        <v>0.56579999999999997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76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76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59A9-E257-4723-B80D-F704BC5949DC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ht="35.25" customHeight="1" x14ac:dyDescent="0.3">
      <c r="A1" s="66"/>
      <c r="B1" s="69" t="s">
        <v>0</v>
      </c>
      <c r="C1" s="70"/>
      <c r="D1" s="70"/>
      <c r="E1" s="70"/>
      <c r="F1" s="70"/>
      <c r="G1" s="70"/>
    </row>
    <row r="2" spans="1:7" ht="16.5" customHeight="1" x14ac:dyDescent="0.3">
      <c r="A2" s="66"/>
      <c r="B2" s="69" t="s">
        <v>82</v>
      </c>
      <c r="C2" s="70"/>
      <c r="D2" s="70"/>
      <c r="E2" s="70"/>
      <c r="F2" s="70"/>
      <c r="G2" s="70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7" t="s">
        <v>193</v>
      </c>
      <c r="B4" s="68"/>
      <c r="C4" s="62" t="s">
        <v>194</v>
      </c>
      <c r="D4" s="8" t="s">
        <v>195</v>
      </c>
      <c r="E4" s="8" t="s">
        <v>196</v>
      </c>
      <c r="F4" s="8" t="s">
        <v>197</v>
      </c>
      <c r="G4" s="8" t="s">
        <v>198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  <c r="G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  <c r="G8" s="42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49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1.0839099999999999</v>
      </c>
      <c r="D40" s="50">
        <v>1.0739099999999999</v>
      </c>
      <c r="E40" s="50">
        <v>1.0112099999999999</v>
      </c>
      <c r="F40" s="50">
        <v>1.0153099999999999</v>
      </c>
      <c r="G40" s="50">
        <f>[1]List1!$L$15</f>
        <v>1.0202100000000001</v>
      </c>
    </row>
    <row r="41" spans="1:7" x14ac:dyDescent="0.3">
      <c r="A41" s="6" t="s">
        <v>5</v>
      </c>
      <c r="B41" s="7" t="s">
        <v>70</v>
      </c>
      <c r="C41" s="50">
        <v>1.1409100000000001</v>
      </c>
      <c r="D41" s="50">
        <v>1.1309100000000001</v>
      </c>
      <c r="E41" s="50">
        <v>1.0682100000000001</v>
      </c>
      <c r="F41" s="50">
        <v>1.0723100000000001</v>
      </c>
      <c r="G41" s="50">
        <f>[1]List1!$L$16</f>
        <v>1.07721</v>
      </c>
    </row>
    <row r="42" spans="1:7" x14ac:dyDescent="0.3">
      <c r="A42" s="6" t="s">
        <v>8</v>
      </c>
      <c r="B42" s="7" t="s">
        <v>69</v>
      </c>
      <c r="C42" s="50">
        <v>0.99492999999999998</v>
      </c>
      <c r="D42" s="50">
        <v>0.98253000000000001</v>
      </c>
      <c r="E42" s="50">
        <v>0.92483000000000004</v>
      </c>
      <c r="F42" s="50">
        <v>0.92632999999999999</v>
      </c>
      <c r="G42" s="50">
        <f>[1]List1!$L$17</f>
        <v>0.92952999999999997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1.1369100000000001</v>
      </c>
      <c r="D46" s="50">
        <v>1.1269100000000001</v>
      </c>
      <c r="E46" s="50">
        <v>1.0642100000000001</v>
      </c>
      <c r="F46" s="50">
        <v>1.0683100000000001</v>
      </c>
      <c r="G46" s="50">
        <f>[1]List1!$L$18</f>
        <v>1.07321</v>
      </c>
    </row>
    <row r="47" spans="1:7" x14ac:dyDescent="0.3">
      <c r="A47" s="6" t="s">
        <v>5</v>
      </c>
      <c r="B47" s="7" t="s">
        <v>70</v>
      </c>
      <c r="C47" s="50">
        <v>1.1409100000000001</v>
      </c>
      <c r="D47" s="50">
        <v>1.1309100000000001</v>
      </c>
      <c r="E47" s="50">
        <v>1.0682100000000001</v>
      </c>
      <c r="F47" s="50">
        <v>1.0723100000000001</v>
      </c>
      <c r="G47" s="50">
        <f>[1]List1!$L$19</f>
        <v>1.07721</v>
      </c>
    </row>
    <row r="48" spans="1:7" x14ac:dyDescent="0.3">
      <c r="A48" s="6" t="s">
        <v>8</v>
      </c>
      <c r="B48" s="7" t="s">
        <v>69</v>
      </c>
      <c r="C48" s="50">
        <v>1.0529299999999999</v>
      </c>
      <c r="D48" s="50">
        <v>1.04053</v>
      </c>
      <c r="E48" s="50">
        <v>0.98282999999999998</v>
      </c>
      <c r="F48" s="50">
        <v>0.98433000000000004</v>
      </c>
      <c r="G48" s="50">
        <f>[1]List1!$L$20</f>
        <v>0.98753000000000002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0.63180000000000003</v>
      </c>
      <c r="D52" s="50">
        <v>0.61939999999999995</v>
      </c>
      <c r="E52" s="50">
        <v>0.56169999999999998</v>
      </c>
      <c r="F52" s="50">
        <v>0.56640000000000001</v>
      </c>
      <c r="G52" s="50">
        <f>[1]List1!$L$21</f>
        <v>0.56640000000000001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87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872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7A1C-76D0-4203-8AE7-59FEE76DF643}">
  <dimension ref="A1:G52"/>
  <sheetViews>
    <sheetView workbookViewId="0">
      <selection activeCell="F52" sqref="F52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  <c r="G1" s="70"/>
    </row>
    <row r="2" spans="1:7" x14ac:dyDescent="0.3">
      <c r="A2" s="66"/>
      <c r="B2" s="69" t="s">
        <v>82</v>
      </c>
      <c r="C2" s="70"/>
      <c r="D2" s="70"/>
      <c r="E2" s="70"/>
      <c r="F2" s="70"/>
      <c r="G2" s="70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7" t="s">
        <v>187</v>
      </c>
      <c r="B4" s="68"/>
      <c r="C4" s="8" t="s">
        <v>188</v>
      </c>
      <c r="D4" s="8" t="s">
        <v>189</v>
      </c>
      <c r="E4" s="8" t="s">
        <v>190</v>
      </c>
      <c r="F4" s="8" t="s">
        <v>191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1.08761</v>
      </c>
      <c r="D40" s="50">
        <v>1.0477099999999999</v>
      </c>
      <c r="E40" s="50">
        <v>1.04861</v>
      </c>
      <c r="F40" s="50">
        <v>1.06311</v>
      </c>
    </row>
    <row r="41" spans="1:6" x14ac:dyDescent="0.3">
      <c r="A41" s="6" t="s">
        <v>5</v>
      </c>
      <c r="B41" s="7" t="s">
        <v>70</v>
      </c>
      <c r="C41" s="50">
        <v>1.1446099999999999</v>
      </c>
      <c r="D41" s="50">
        <v>1.1047100000000001</v>
      </c>
      <c r="E41" s="50">
        <v>1.10561</v>
      </c>
      <c r="F41" s="50">
        <v>1.1201099999999999</v>
      </c>
    </row>
    <row r="42" spans="1:6" x14ac:dyDescent="0.3">
      <c r="A42" s="6" t="s">
        <v>8</v>
      </c>
      <c r="B42" s="7" t="s">
        <v>69</v>
      </c>
      <c r="C42" s="50">
        <v>1.03003</v>
      </c>
      <c r="D42" s="50">
        <v>1.0011300000000001</v>
      </c>
      <c r="E42" s="50">
        <v>0.98092999999999997</v>
      </c>
      <c r="F42" s="50">
        <v>0.98053000000000001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1.1406099999999999</v>
      </c>
      <c r="D46" s="50">
        <v>1.1007100000000001</v>
      </c>
      <c r="E46" s="50">
        <v>1.10161</v>
      </c>
      <c r="F46" s="50">
        <v>1.1161099999999999</v>
      </c>
    </row>
    <row r="47" spans="1:6" x14ac:dyDescent="0.3">
      <c r="A47" s="6" t="s">
        <v>5</v>
      </c>
      <c r="B47" s="7" t="s">
        <v>70</v>
      </c>
      <c r="C47" s="50">
        <v>1.1446099999999999</v>
      </c>
      <c r="D47" s="50">
        <v>1.1047100000000001</v>
      </c>
      <c r="E47" s="50">
        <v>1.10561</v>
      </c>
      <c r="F47" s="50">
        <v>1.1201099999999999</v>
      </c>
    </row>
    <row r="48" spans="1:6" x14ac:dyDescent="0.3">
      <c r="A48" s="6" t="s">
        <v>8</v>
      </c>
      <c r="B48" s="7" t="s">
        <v>69</v>
      </c>
      <c r="C48" s="50">
        <v>1.0880300000000001</v>
      </c>
      <c r="D48" s="50">
        <v>1.0591299999999999</v>
      </c>
      <c r="E48" s="50">
        <v>1.0389299999999999</v>
      </c>
      <c r="F48" s="50">
        <v>1.03853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0.66690000000000005</v>
      </c>
      <c r="D52" s="50">
        <v>0.63800000000000001</v>
      </c>
      <c r="E52" s="50">
        <v>0.61780000000000002</v>
      </c>
      <c r="F52" s="50">
        <v>0.61739999999999995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264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264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DE4-6E95-40CB-A8AD-6D44F302F8A1}">
  <dimension ref="A1:G52"/>
  <sheetViews>
    <sheetView workbookViewId="0">
      <selection activeCell="F40" sqref="F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  <c r="G1" s="70"/>
    </row>
    <row r="2" spans="1:7" x14ac:dyDescent="0.3">
      <c r="A2" s="66"/>
      <c r="B2" s="69" t="s">
        <v>82</v>
      </c>
      <c r="C2" s="70"/>
      <c r="D2" s="70"/>
      <c r="E2" s="70"/>
      <c r="F2" s="70"/>
      <c r="G2" s="70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7" t="s">
        <v>192</v>
      </c>
      <c r="B4" s="68"/>
      <c r="C4" s="8" t="s">
        <v>183</v>
      </c>
      <c r="D4" s="8" t="s">
        <v>184</v>
      </c>
      <c r="E4" s="8" t="s">
        <v>185</v>
      </c>
      <c r="F4" s="8" t="s">
        <v>186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1.11111</v>
      </c>
      <c r="D40" s="50">
        <v>1.11771</v>
      </c>
      <c r="E40" s="50">
        <v>1.1223099999999999</v>
      </c>
      <c r="F40" s="50">
        <v>1.1125100000000001</v>
      </c>
    </row>
    <row r="41" spans="1:6" x14ac:dyDescent="0.3">
      <c r="A41" s="6" t="s">
        <v>5</v>
      </c>
      <c r="B41" s="7" t="s">
        <v>70</v>
      </c>
      <c r="C41" s="50">
        <v>1.16811</v>
      </c>
      <c r="D41" s="50">
        <v>1.1747099999999999</v>
      </c>
      <c r="E41" s="50">
        <v>1.1793100000000001</v>
      </c>
      <c r="F41" s="50">
        <v>1.16951</v>
      </c>
    </row>
    <row r="42" spans="1:6" x14ac:dyDescent="0.3">
      <c r="A42" s="6" t="s">
        <v>8</v>
      </c>
      <c r="B42" s="7" t="s">
        <v>69</v>
      </c>
      <c r="C42" s="50">
        <v>1.04223</v>
      </c>
      <c r="D42" s="50">
        <v>1.04803</v>
      </c>
      <c r="E42" s="50">
        <v>1.0596300000000001</v>
      </c>
      <c r="F42" s="50">
        <v>1.05423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1.16411</v>
      </c>
      <c r="D46" s="50">
        <v>1.1707099999999999</v>
      </c>
      <c r="E46" s="50">
        <v>1.1753100000000001</v>
      </c>
      <c r="F46" s="50">
        <v>1.16551</v>
      </c>
    </row>
    <row r="47" spans="1:6" x14ac:dyDescent="0.3">
      <c r="A47" s="6" t="s">
        <v>5</v>
      </c>
      <c r="B47" s="7" t="s">
        <v>70</v>
      </c>
      <c r="C47" s="50">
        <v>1.16811</v>
      </c>
      <c r="D47" s="50">
        <v>1.1747099999999999</v>
      </c>
      <c r="E47" s="50">
        <v>1.1793100000000001</v>
      </c>
      <c r="F47" s="50">
        <v>1.16951</v>
      </c>
    </row>
    <row r="48" spans="1:6" x14ac:dyDescent="0.3">
      <c r="A48" s="6" t="s">
        <v>8</v>
      </c>
      <c r="B48" s="7" t="s">
        <v>69</v>
      </c>
      <c r="C48" s="50">
        <v>1.10023</v>
      </c>
      <c r="D48" s="50">
        <v>1.1060300000000001</v>
      </c>
      <c r="E48" s="50">
        <v>1.1176299999999999</v>
      </c>
      <c r="F48" s="50">
        <v>1.1122300000000001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0.67910000000000004</v>
      </c>
      <c r="D52" s="50">
        <v>0.68489999999999995</v>
      </c>
      <c r="E52" s="50">
        <v>0.69650000000000001</v>
      </c>
      <c r="F52" s="50">
        <v>0.69110000000000005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21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216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workbookViewId="0">
      <selection activeCell="H40" sqref="H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  <c r="G1" s="70"/>
    </row>
    <row r="2" spans="1:7" x14ac:dyDescent="0.3">
      <c r="A2" s="66"/>
      <c r="B2" s="69" t="s">
        <v>82</v>
      </c>
      <c r="C2" s="70"/>
      <c r="D2" s="70"/>
      <c r="E2" s="70"/>
      <c r="F2" s="70"/>
      <c r="G2" s="70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7" t="s">
        <v>177</v>
      </c>
      <c r="B4" s="68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3">
      <c r="G7" s="30"/>
    </row>
    <row r="8" spans="1:7" ht="15" hidden="1" customHeight="1" x14ac:dyDescent="0.3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3">
      <c r="D9" s="34"/>
      <c r="E9" s="34"/>
      <c r="F9" s="34"/>
      <c r="G9" s="34"/>
    </row>
    <row r="10" spans="1:7" x14ac:dyDescent="0.3">
      <c r="A10" s="22" t="s">
        <v>83</v>
      </c>
      <c r="B10" s="22"/>
      <c r="C10" s="22"/>
      <c r="D10" s="49"/>
      <c r="E10" s="35"/>
      <c r="F10" s="35"/>
      <c r="G10" s="35"/>
    </row>
    <row r="11" spans="1:7" x14ac:dyDescent="0.3"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v>1.1351100000000001</v>
      </c>
      <c r="G40" s="50">
        <v>1.12541</v>
      </c>
    </row>
    <row r="41" spans="1:7" x14ac:dyDescent="0.3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v>1.19211</v>
      </c>
      <c r="G41" s="50">
        <v>1.18241</v>
      </c>
    </row>
    <row r="42" spans="1:7" x14ac:dyDescent="0.3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v>1.08623</v>
      </c>
      <c r="G42" s="50">
        <v>1.06273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v>1.18811</v>
      </c>
      <c r="G46" s="50">
        <v>1.17841</v>
      </c>
    </row>
    <row r="47" spans="1:7" x14ac:dyDescent="0.3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v>1.19211</v>
      </c>
      <c r="G47" s="50">
        <v>1.18241</v>
      </c>
    </row>
    <row r="48" spans="1:7" x14ac:dyDescent="0.3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v>1.1442300000000001</v>
      </c>
      <c r="G48" s="50">
        <v>1.12073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v>0.72309999999999997</v>
      </c>
      <c r="G52" s="50">
        <v>0.6996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6"/>
      <c r="B1" s="69" t="s">
        <v>0</v>
      </c>
      <c r="C1" s="70"/>
      <c r="D1" s="70"/>
      <c r="E1" s="70"/>
      <c r="F1" s="70"/>
    </row>
    <row r="2" spans="1:6" x14ac:dyDescent="0.3">
      <c r="A2" s="66"/>
      <c r="B2" s="69" t="s">
        <v>82</v>
      </c>
      <c r="C2" s="70"/>
      <c r="D2" s="70"/>
      <c r="E2" s="70"/>
      <c r="F2" s="70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7" t="s">
        <v>171</v>
      </c>
      <c r="B4" s="68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3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3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3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3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6"/>
      <c r="B1" s="69" t="s">
        <v>0</v>
      </c>
      <c r="C1" s="70"/>
      <c r="D1" s="70"/>
      <c r="E1" s="70"/>
      <c r="F1" s="70"/>
    </row>
    <row r="2" spans="1:6" x14ac:dyDescent="0.3">
      <c r="A2" s="66"/>
      <c r="B2" s="69" t="s">
        <v>82</v>
      </c>
      <c r="C2" s="70"/>
      <c r="D2" s="70"/>
      <c r="E2" s="70"/>
      <c r="F2" s="70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7" t="s">
        <v>166</v>
      </c>
      <c r="B4" s="68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1.02921</v>
      </c>
    </row>
    <row r="41" spans="1:6" x14ac:dyDescent="0.3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1.0862099999999999</v>
      </c>
    </row>
    <row r="42" spans="1:6" x14ac:dyDescent="0.3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0.92113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1.0822099999999999</v>
      </c>
    </row>
    <row r="47" spans="1:6" x14ac:dyDescent="0.3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1.0862099999999999</v>
      </c>
    </row>
    <row r="48" spans="1:6" x14ac:dyDescent="0.3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0.97912999999999994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0.55800000000000005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</row>
    <row r="2" spans="1:7" x14ac:dyDescent="0.3">
      <c r="A2" s="66"/>
      <c r="B2" s="69" t="s">
        <v>82</v>
      </c>
      <c r="C2" s="70"/>
      <c r="D2" s="70"/>
      <c r="E2" s="70"/>
      <c r="F2" s="70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7" t="s">
        <v>160</v>
      </c>
      <c r="B4" s="68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3">
      <c r="F7" s="30"/>
      <c r="G7" s="30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49"/>
      <c r="D10" s="35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3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3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3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3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6"/>
      <c r="B1" s="69" t="s">
        <v>0</v>
      </c>
      <c r="C1" s="70"/>
      <c r="D1" s="70"/>
      <c r="E1" s="70"/>
      <c r="F1" s="70"/>
    </row>
    <row r="2" spans="1:6" x14ac:dyDescent="0.3">
      <c r="A2" s="66"/>
      <c r="B2" s="69" t="s">
        <v>82</v>
      </c>
      <c r="C2" s="70"/>
      <c r="D2" s="70"/>
      <c r="E2" s="70"/>
      <c r="F2" s="70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7" t="s">
        <v>159</v>
      </c>
      <c r="B4" s="68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48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[2]List1!$L$5</f>
        <v>0.56159999999999999</v>
      </c>
      <c r="F12" s="50">
        <v>0.56779999999999997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[2]List1!$L$15</f>
        <v>1.0404100000000001</v>
      </c>
      <c r="F40" s="50">
        <v>1.05931</v>
      </c>
    </row>
    <row r="41" spans="1:6" x14ac:dyDescent="0.3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[2]List1!$L$16</f>
        <v>1.09741</v>
      </c>
      <c r="F41" s="50">
        <v>1.1163099999999999</v>
      </c>
    </row>
    <row r="42" spans="1:6" x14ac:dyDescent="0.3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[2]List1!$L$17</f>
        <v>0.96692999999999996</v>
      </c>
      <c r="F42" s="50">
        <v>0.97333000000000003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[2]List1!$L$18</f>
        <v>1.09341</v>
      </c>
      <c r="F46" s="50">
        <v>1.1123099999999999</v>
      </c>
    </row>
    <row r="47" spans="1:6" x14ac:dyDescent="0.3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[2]List1!$L$19</f>
        <v>1.09741</v>
      </c>
      <c r="F47" s="50">
        <v>1.1163099999999999</v>
      </c>
    </row>
    <row r="48" spans="1:6" x14ac:dyDescent="0.3">
      <c r="A48" s="6" t="s">
        <v>8</v>
      </c>
      <c r="B48" s="7" t="s">
        <v>69</v>
      </c>
      <c r="C48" s="50">
        <v>1.06213</v>
      </c>
      <c r="D48" s="50">
        <v>1.04583</v>
      </c>
      <c r="E48" s="50">
        <f>[2]List1!$L$20</f>
        <v>1.0249299999999999</v>
      </c>
      <c r="F48" s="50">
        <v>1.0313300000000001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[2]List1!$L$21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</row>
    <row r="2" spans="1:7" x14ac:dyDescent="0.3">
      <c r="A2" s="66"/>
      <c r="B2" s="69" t="s">
        <v>82</v>
      </c>
      <c r="C2" s="70"/>
      <c r="D2" s="70"/>
      <c r="E2" s="70"/>
      <c r="F2" s="70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7" t="s">
        <v>149</v>
      </c>
      <c r="B4" s="68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3">
      <c r="A13" s="4"/>
      <c r="B13" s="5"/>
      <c r="C13" s="36"/>
      <c r="D13" s="36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3">
      <c r="C15" s="34"/>
      <c r="D15" s="34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3">
      <c r="C17" s="34"/>
      <c r="D17" s="34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3">
      <c r="C19" s="34"/>
      <c r="D19" s="34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3">
      <c r="C21" s="34"/>
      <c r="D21" s="34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3">
      <c r="C23" s="34"/>
      <c r="D23" s="34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3">
      <c r="C26" s="34"/>
      <c r="D26" s="34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3">
      <c r="C28" s="34"/>
      <c r="D28" s="34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3">
      <c r="C31" s="34"/>
      <c r="D31" s="34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3">
      <c r="C33" s="34"/>
      <c r="D33" s="34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3">
      <c r="C37" s="34"/>
      <c r="D37" s="34"/>
      <c r="E37" s="48"/>
      <c r="F37" s="48"/>
      <c r="G37" s="48"/>
    </row>
    <row r="38" spans="1:7" x14ac:dyDescent="0.3">
      <c r="A38" s="22" t="s">
        <v>75</v>
      </c>
      <c r="B38" s="22"/>
      <c r="C38" s="35"/>
      <c r="D38" s="35"/>
      <c r="E38" s="49"/>
      <c r="F38" s="49"/>
      <c r="G38" s="49"/>
    </row>
    <row r="39" spans="1:7" x14ac:dyDescent="0.3">
      <c r="C39" s="34"/>
      <c r="D39" s="34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3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3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3">
      <c r="C43" s="34"/>
      <c r="D43" s="34"/>
      <c r="E43" s="48"/>
      <c r="F43" s="48"/>
      <c r="G43" s="48"/>
    </row>
    <row r="44" spans="1:7" x14ac:dyDescent="0.3">
      <c r="A44" s="22" t="s">
        <v>76</v>
      </c>
      <c r="B44" s="22"/>
      <c r="C44" s="35"/>
      <c r="D44" s="35"/>
      <c r="E44" s="49"/>
      <c r="F44" s="49"/>
      <c r="G44" s="49"/>
    </row>
    <row r="45" spans="1:7" x14ac:dyDescent="0.3">
      <c r="C45" s="34"/>
      <c r="D45" s="34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3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3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3">
      <c r="C49" s="34"/>
      <c r="D49" s="34"/>
      <c r="E49" s="48"/>
      <c r="F49" s="48"/>
      <c r="G49" s="48"/>
    </row>
    <row r="50" spans="1:7" x14ac:dyDescent="0.3">
      <c r="A50" s="22" t="s">
        <v>77</v>
      </c>
      <c r="B50" s="22"/>
      <c r="C50" s="35"/>
      <c r="D50" s="35"/>
      <c r="E50" s="49"/>
      <c r="F50" s="49"/>
      <c r="G50" s="49"/>
    </row>
    <row r="51" spans="1:7" x14ac:dyDescent="0.3">
      <c r="C51" s="34"/>
      <c r="D51" s="34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6"/>
      <c r="B1" s="69" t="s">
        <v>0</v>
      </c>
      <c r="C1" s="70"/>
      <c r="D1" s="70"/>
      <c r="E1" s="70"/>
      <c r="F1" s="70"/>
    </row>
    <row r="2" spans="1:7" x14ac:dyDescent="0.3">
      <c r="A2" s="66"/>
      <c r="B2" s="69" t="s">
        <v>82</v>
      </c>
      <c r="C2" s="70"/>
      <c r="D2" s="70"/>
      <c r="E2" s="70"/>
      <c r="F2" s="70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7" t="s">
        <v>148</v>
      </c>
      <c r="B4" s="68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3">
      <c r="A13" s="4"/>
      <c r="B13" s="5"/>
      <c r="C13" s="36"/>
      <c r="D13" s="36"/>
      <c r="E13" s="36"/>
      <c r="F13" s="36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3">
      <c r="C15" s="34"/>
      <c r="D15" s="34"/>
      <c r="E15" s="34"/>
      <c r="F15" s="34"/>
      <c r="G15" s="60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3">
      <c r="C17" s="34"/>
      <c r="D17" s="34"/>
      <c r="E17" s="34"/>
      <c r="F17" s="34"/>
      <c r="G17" s="60"/>
    </row>
    <row r="18" spans="1:7" ht="15" hidden="1" customHeight="1" x14ac:dyDescent="0.3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3">
      <c r="C19" s="34"/>
      <c r="D19" s="34"/>
      <c r="E19" s="34"/>
      <c r="F19" s="34"/>
      <c r="G19" s="60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3">
      <c r="C21" s="34"/>
      <c r="D21" s="34"/>
      <c r="E21" s="34"/>
      <c r="F21" s="34"/>
      <c r="G21" s="60"/>
    </row>
    <row r="22" spans="1:7" ht="15" hidden="1" customHeight="1" x14ac:dyDescent="0.3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3">
      <c r="C23" s="34"/>
      <c r="D23" s="34"/>
      <c r="E23" s="34"/>
      <c r="F23" s="34"/>
      <c r="G23" s="60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3">
      <c r="C26" s="34"/>
      <c r="D26" s="34"/>
      <c r="E26" s="34"/>
      <c r="F26" s="34"/>
      <c r="G26" s="60"/>
    </row>
    <row r="27" spans="1:7" ht="15" hidden="1" customHeight="1" x14ac:dyDescent="0.3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3">
      <c r="C28" s="34"/>
      <c r="D28" s="34"/>
      <c r="E28" s="34"/>
      <c r="F28" s="34"/>
      <c r="G28" s="60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3">
      <c r="C31" s="34"/>
      <c r="D31" s="34"/>
      <c r="E31" s="34"/>
      <c r="F31" s="34"/>
      <c r="G31" s="60"/>
    </row>
    <row r="32" spans="1:7" ht="15" hidden="1" customHeight="1" x14ac:dyDescent="0.3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3">
      <c r="C33" s="34"/>
      <c r="D33" s="34"/>
      <c r="E33" s="34"/>
      <c r="F33" s="34"/>
      <c r="G33" s="60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3">
      <c r="C37" s="34"/>
      <c r="D37" s="34"/>
      <c r="E37" s="34"/>
      <c r="F37" s="34"/>
      <c r="G37" s="60"/>
    </row>
    <row r="38" spans="1:7" x14ac:dyDescent="0.3">
      <c r="A38" s="22" t="s">
        <v>75</v>
      </c>
      <c r="B38" s="22"/>
      <c r="C38" s="35"/>
      <c r="D38" s="35"/>
      <c r="E38" s="35"/>
      <c r="F38" s="35"/>
      <c r="G38" s="59"/>
    </row>
    <row r="39" spans="1:7" x14ac:dyDescent="0.3">
      <c r="C39" s="34"/>
      <c r="D39" s="34"/>
      <c r="E39" s="34"/>
      <c r="F39" s="34"/>
      <c r="G39" s="60"/>
    </row>
    <row r="40" spans="1:7" x14ac:dyDescent="0.3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3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3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3">
      <c r="C43" s="34"/>
      <c r="D43" s="34"/>
      <c r="E43" s="34"/>
      <c r="F43" s="34"/>
      <c r="G43" s="60"/>
    </row>
    <row r="44" spans="1:7" x14ac:dyDescent="0.3">
      <c r="A44" s="22" t="s">
        <v>76</v>
      </c>
      <c r="B44" s="22"/>
      <c r="C44" s="35"/>
      <c r="D44" s="35"/>
      <c r="E44" s="35"/>
      <c r="F44" s="35"/>
      <c r="G44" s="59"/>
    </row>
    <row r="45" spans="1:7" x14ac:dyDescent="0.3">
      <c r="C45" s="34"/>
      <c r="D45" s="34"/>
      <c r="E45" s="34"/>
      <c r="F45" s="34"/>
      <c r="G45" s="60"/>
    </row>
    <row r="46" spans="1:7" x14ac:dyDescent="0.3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3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3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3">
      <c r="C49" s="34"/>
      <c r="D49" s="34"/>
      <c r="E49" s="34"/>
      <c r="F49" s="34"/>
      <c r="G49" s="60"/>
    </row>
    <row r="50" spans="1:7" x14ac:dyDescent="0.3">
      <c r="A50" s="22" t="s">
        <v>77</v>
      </c>
      <c r="B50" s="22"/>
      <c r="C50" s="35"/>
      <c r="D50" s="35"/>
      <c r="E50" s="35"/>
      <c r="F50" s="35"/>
      <c r="G50" s="59"/>
    </row>
    <row r="51" spans="1:7" x14ac:dyDescent="0.3">
      <c r="C51" s="34"/>
      <c r="D51" s="34"/>
      <c r="E51" s="34"/>
      <c r="F51" s="34"/>
      <c r="G51" s="60"/>
    </row>
    <row r="52" spans="1:7" x14ac:dyDescent="0.3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7" t="s">
        <v>143</v>
      </c>
      <c r="B4" s="68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3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3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3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3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7" t="s">
        <v>134</v>
      </c>
      <c r="B4" s="68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3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3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3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3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  <col min="7" max="7" width="20.33203125" customWidth="1"/>
  </cols>
  <sheetData>
    <row r="1" spans="1:7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7" s="1" customFormat="1" ht="13.8" x14ac:dyDescent="0.25">
      <c r="A2" s="66"/>
      <c r="B2" s="69" t="s">
        <v>82</v>
      </c>
      <c r="C2" s="70"/>
      <c r="D2" s="70"/>
      <c r="E2" s="70"/>
      <c r="F2" s="70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7" t="s">
        <v>130</v>
      </c>
      <c r="B4" s="68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3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3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3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3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7" t="s">
        <v>123</v>
      </c>
      <c r="B4" s="68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3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3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3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3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7" t="s">
        <v>118</v>
      </c>
      <c r="B4" s="68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3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3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3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3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7" width="25" customWidth="1"/>
  </cols>
  <sheetData>
    <row r="1" spans="1:7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7" s="1" customFormat="1" ht="13.8" x14ac:dyDescent="0.25">
      <c r="A2" s="66"/>
      <c r="B2" s="69" t="s">
        <v>82</v>
      </c>
      <c r="C2" s="70"/>
      <c r="D2" s="70"/>
      <c r="E2" s="70"/>
      <c r="F2" s="70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7" t="s">
        <v>117</v>
      </c>
      <c r="B4" s="68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3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3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3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3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6" width="28.33203125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107</v>
      </c>
      <c r="B4" s="71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3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3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3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3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102</v>
      </c>
      <c r="B4" s="71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3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3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3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3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7" s="1" customFormat="1" ht="13.8" x14ac:dyDescent="0.25">
      <c r="A2" s="66"/>
      <c r="B2" s="69" t="s">
        <v>82</v>
      </c>
      <c r="C2" s="70"/>
      <c r="D2" s="70"/>
      <c r="E2" s="70"/>
      <c r="F2" s="70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7" t="s">
        <v>101</v>
      </c>
      <c r="B4" s="68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3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3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3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3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91</v>
      </c>
      <c r="B4" s="71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3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3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3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3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7" s="1" customFormat="1" ht="13.8" x14ac:dyDescent="0.25">
      <c r="A2" s="66"/>
      <c r="B2" s="69" t="s">
        <v>82</v>
      </c>
      <c r="C2" s="70"/>
      <c r="D2" s="70"/>
      <c r="E2" s="70"/>
      <c r="F2" s="70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90</v>
      </c>
      <c r="B4" s="71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3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3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3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3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6"/>
      <c r="B1" s="69" t="s">
        <v>0</v>
      </c>
      <c r="C1" s="70"/>
      <c r="D1" s="70"/>
      <c r="E1" s="70"/>
      <c r="F1" s="70"/>
    </row>
    <row r="2" spans="1:6" s="1" customFormat="1" ht="13.8" x14ac:dyDescent="0.25">
      <c r="A2" s="66"/>
      <c r="B2" s="69" t="s">
        <v>82</v>
      </c>
      <c r="C2" s="70"/>
      <c r="D2" s="70"/>
      <c r="E2" s="70"/>
      <c r="F2" s="70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71</v>
      </c>
      <c r="B4" s="71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3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3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3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3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List1</vt:lpstr>
      <vt:lpstr>06-2025</vt:lpstr>
      <vt:lpstr>05-2025 </vt:lpstr>
      <vt:lpstr>04-2025</vt:lpstr>
      <vt:lpstr>03-2025</vt:lpstr>
      <vt:lpstr>02-2025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2025-06-03T07:23:58Z</dcterms:modified>
  <cp:category/>
  <cp:contentStatus/>
</cp:coreProperties>
</file>